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0815" windowHeight="8070" tabRatio="814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  <sheet name="показатели факт2012 НВС" sheetId="5" r:id="rId5"/>
    <sheet name="расходы факт2012 НВС" sheetId="6" r:id="rId6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4">'показатели факт2012 НВС'!$A$1:$D$16</definedName>
    <definedName name="_xlnm.Print_Area" localSheetId="3">'расходы факт2012 ВО'!$A$1:$C$26</definedName>
    <definedName name="_xlnm.Print_Area" localSheetId="1">'расходы факт2012 ВС'!$A$1:$C$26</definedName>
    <definedName name="_xlnm.Print_Area" localSheetId="5">'расходы факт2012 НВС'!$A$1:$C$18</definedName>
  </definedNames>
  <calcPr calcId="145621"/>
</workbook>
</file>

<file path=xl/calcChain.xml><?xml version="1.0" encoding="utf-8"?>
<calcChain xmlns="http://schemas.openxmlformats.org/spreadsheetml/2006/main">
  <c r="C25" i="4" l="1"/>
  <c r="D18" i="1" l="1"/>
  <c r="C11" i="6"/>
  <c r="A14" i="5" l="1"/>
  <c r="A15" i="5" s="1"/>
  <c r="A16" i="5" s="1"/>
  <c r="C19" i="4"/>
  <c r="C16" i="4"/>
  <c r="A15" i="3"/>
  <c r="A16" i="3" s="1"/>
  <c r="A17" i="3" s="1"/>
  <c r="A18" i="3" s="1"/>
  <c r="A20" i="3" s="1"/>
  <c r="A21" i="3" s="1"/>
  <c r="A22" i="3" s="1"/>
  <c r="A12" i="3"/>
  <c r="A13" i="3" s="1"/>
  <c r="C19" i="2"/>
  <c r="C16" i="2"/>
  <c r="C14" i="2"/>
  <c r="C25" i="2" l="1"/>
  <c r="C14" i="4"/>
  <c r="C14" i="6" l="1"/>
  <c r="F17" i="1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C17" i="6" l="1"/>
  <c r="D22" i="3" l="1"/>
  <c r="D16" i="5"/>
  <c r="D27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14" authorId="0">
      <text>
        <r>
          <rPr>
            <b/>
            <sz val="8"/>
            <color indexed="81"/>
            <rFont val="Tahoma"/>
            <charset val="1"/>
          </rPr>
          <t>включая неценрализованное водоотведение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<sst xmlns="http://schemas.openxmlformats.org/spreadsheetml/2006/main" count="195" uniqueCount="93">
  <si>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</si>
  <si>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</si>
  <si>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Кавалеровскому муниципальному району)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</si>
  <si>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</si>
  <si>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</si>
  <si>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</si>
  <si>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</si>
  <si>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</si>
  <si>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</si>
  <si>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</si>
  <si>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</si>
  <si>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</si>
  <si>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</si>
  <si>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</si>
  <si>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</si>
  <si>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</si>
  <si>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</si>
  <si>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</si>
  <si>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</si>
  <si>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</si>
  <si>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</si>
  <si>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</si>
  <si>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</si>
  <si>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</si>
  <si>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</si>
  <si>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</si>
  <si>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</si>
  <si>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</si>
  <si>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</si>
  <si>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</si>
  <si>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</si>
  <si>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</si>
  <si>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</si>
  <si>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</si>
  <si>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</si>
  <si>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</si>
  <si>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</si>
  <si>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</si>
  <si>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</si>
  <si>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</si>
  <si>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</si>
  <si>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</si>
  <si>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</si>
  <si>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</si>
  <si>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</si>
  <si>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</si>
  <si>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</si>
  <si>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</si>
  <si>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</si>
  <si>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</si>
  <si>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</si>
  <si>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</si>
  <si>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</si>
  <si>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</si>
  <si>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</si>
  <si>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</si>
  <si>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</si>
  <si>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</si>
  <si>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</si>
  <si>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</si>
  <si>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</si>
  <si>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</si>
  <si>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</si>
  <si>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</si>
  <si>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</si>
  <si>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</si>
  <si>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</si>
  <si>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</si>
  <si>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</si>
  <si>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</si>
  <si>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</si>
  <si>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 xml:space="preserve">  в сфере нецентрализованного холодного водоснабжения</t>
  </si>
  <si>
    <t>Объем отпущенной потребителям воды (полезный отпуск)</t>
  </si>
  <si>
    <t>Расход воды, тыс. руб.</t>
  </si>
  <si>
    <t>вода, тыс. куб. м.</t>
  </si>
  <si>
    <t>тариф за 1 куб. м.</t>
  </si>
  <si>
    <t>2.1</t>
  </si>
  <si>
    <t>2.2</t>
  </si>
  <si>
    <t>Объем покупной воды</t>
  </si>
  <si>
    <t>6.1</t>
  </si>
  <si>
    <t>6.2</t>
  </si>
  <si>
    <t xml:space="preserve">Расходы на оплату покупной холодной воды 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</si>
  <si>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</si>
  <si>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</si>
  <si>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</si>
  <si>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</si>
  <si>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</si>
  <si>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</si>
  <si>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</si>
  <si>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</si>
  <si>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Структура основных производственных расходов
КГУП "Примтеплоэнерго" за 2012 год 
 в сфере нецентрализованного холодного водоснабжения</t>
  </si>
  <si>
    <t>Расходы, переданные по внутрихозяйственному обороту</t>
  </si>
  <si>
    <t>Расходы, полученные по внутрихозяйственному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</si>
</sst>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_-* #,##0.0_р_._-;\-* #,##0.0_р_._-;_-* &quot;-&quot;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10" fillId="2" borderId="2" xfId="0" applyNumberFormat="1" applyFont="1" applyFill="1" applyBorder="1"/>
    <xf numFmtId="166" fontId="8" fillId="2" borderId="2" xfId="0" applyNumberFormat="1" applyFont="1" applyFill="1" applyBorder="1"/>
    <xf numFmtId="167" fontId="11" fillId="2" borderId="0" xfId="0" applyNumberFormat="1" applyFont="1" applyFill="1" applyBorder="1" applyAlignment="1">
      <alignment horizontal="left" wrapText="1"/>
    </xf>
    <xf numFmtId="43" fontId="2" fillId="2" borderId="2" xfId="1" applyNumberFormat="1" applyFont="1" applyFill="1" applyBorder="1" applyAlignment="1">
      <alignment horizontal="center"/>
    </xf>
    <xf numFmtId="167" fontId="8" fillId="2" borderId="0" xfId="0" applyNumberFormat="1" applyFont="1" applyFill="1"/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2" borderId="0" xfId="0" applyFont="1" applyFill="1" applyAlignment="1">
      <alignment horizontal="left" vertical="center" wrapText="1"/>
    </xf>
    <xf numFmtId="43" fontId="8" fillId="2" borderId="0" xfId="0" applyNumberFormat="1" applyFont="1" applyFill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D27" sqref="D27"/>
    </sheetView>
  </sheetViews>
  <sheetFormatPr defaultRowHeight="33.950000000000003" customHeight="1" x14ac:dyDescent="0.25"/>
  <cols>
    <col min="1" max="1" width="7.5703125" style="6" customWidth="1"/>
    <col min="2" max="2" width="84.5703125" style="6" customWidth="1"/>
    <col min="3" max="3" width="13.5703125" style="7" customWidth="1"/>
    <col min="4" max="4" width="20.5703125" style="6" customWidth="1"/>
    <col min="5" max="5" width="5.28515625" style="6" customWidth="1"/>
    <col min="6" max="6" width="16" style="6" customWidth="1"/>
    <col min="7" max="16384" width="9.140625" style="6"/>
  </cols>
  <sheetData>
    <row r="1" spans="1:4" ht="6.75" customHeight="1" x14ac:dyDescent="0.25">
      <c r="D1" s="8"/>
    </row>
    <row r="2" spans="1:4" ht="21" customHeight="1" x14ac:dyDescent="0.25">
      <c r="A2" s="67" t="s">
        <v>0</v>
      </c>
      <c r="B2" s="67"/>
      <c r="C2" s="67"/>
      <c r="D2" s="67"/>
    </row>
    <row r="3" spans="1:4" ht="21" customHeight="1" x14ac:dyDescent="0.25">
      <c r="A3" s="68" t="s">
        <v>1</v>
      </c>
      <c r="B3" s="68"/>
      <c r="C3" s="68"/>
      <c r="D3" s="68"/>
    </row>
    <row r="4" spans="1:4" ht="21" customHeight="1" x14ac:dyDescent="0.25">
      <c r="A4" s="68" t="s">
        <v>86</v>
      </c>
      <c r="B4" s="68"/>
      <c r="C4" s="68"/>
      <c r="D4" s="68"/>
    </row>
    <row r="5" spans="1:4" ht="6.75" customHeight="1" x14ac:dyDescent="0.25">
      <c r="A5" s="9"/>
      <c r="B5" s="9"/>
      <c r="C5" s="9"/>
      <c r="D5" s="9"/>
    </row>
    <row r="6" spans="1:4" s="24" customFormat="1" ht="23.25" customHeight="1" x14ac:dyDescent="0.3">
      <c r="A6" s="22" t="s">
        <v>2</v>
      </c>
      <c r="B6" s="23"/>
      <c r="C6" s="23"/>
      <c r="D6" s="23"/>
    </row>
    <row r="7" spans="1:4" ht="6" customHeight="1" x14ac:dyDescent="0.25">
      <c r="A7" s="10"/>
      <c r="B7" s="10"/>
      <c r="C7" s="10"/>
      <c r="D7" s="10"/>
    </row>
    <row r="8" spans="1:4" ht="48.75" customHeight="1" x14ac:dyDescent="0.25">
      <c r="A8" s="11" t="s">
        <v>3</v>
      </c>
      <c r="B8" s="11" t="s">
        <v>4</v>
      </c>
      <c r="C8" s="11" t="s">
        <v>5</v>
      </c>
      <c r="D8" s="63" t="s">
        <v>87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35.25" customHeight="1" x14ac:dyDescent="0.25">
      <c r="A10" s="69" t="s">
        <v>6</v>
      </c>
      <c r="B10" s="69"/>
      <c r="C10" s="69"/>
      <c r="D10" s="69"/>
    </row>
    <row r="11" spans="1:4" ht="31.5" customHeight="1" x14ac:dyDescent="0.25">
      <c r="A11" s="3" t="s">
        <v>7</v>
      </c>
      <c r="B11" s="5" t="s">
        <v>8</v>
      </c>
      <c r="C11" s="13" t="s">
        <v>9</v>
      </c>
      <c r="D11" s="2">
        <v>2622.2539999999999</v>
      </c>
    </row>
    <row r="12" spans="1:4" ht="31.5" customHeight="1" x14ac:dyDescent="0.25">
      <c r="A12" s="3" t="s">
        <v>41</v>
      </c>
      <c r="B12" s="5" t="s">
        <v>78</v>
      </c>
      <c r="C12" s="13" t="s">
        <v>9</v>
      </c>
      <c r="D12" s="61">
        <v>0</v>
      </c>
    </row>
    <row r="13" spans="1:4" ht="31.5" customHeight="1" x14ac:dyDescent="0.25">
      <c r="A13" s="1">
        <v>3</v>
      </c>
      <c r="B13" s="14" t="s">
        <v>10</v>
      </c>
      <c r="C13" s="13" t="s">
        <v>11</v>
      </c>
      <c r="D13" s="15">
        <v>1.8</v>
      </c>
    </row>
    <row r="14" spans="1:4" ht="31.5" customHeight="1" x14ac:dyDescent="0.25">
      <c r="A14" s="1">
        <f t="shared" ref="A14:A16" si="0">A13+1</f>
        <v>4</v>
      </c>
      <c r="B14" s="5" t="s">
        <v>12</v>
      </c>
      <c r="C14" s="13" t="s">
        <v>9</v>
      </c>
      <c r="D14" s="59">
        <v>0</v>
      </c>
    </row>
    <row r="15" spans="1:4" ht="30.95" customHeight="1" x14ac:dyDescent="0.25">
      <c r="A15" s="1">
        <f t="shared" si="0"/>
        <v>5</v>
      </c>
      <c r="B15" s="5" t="s">
        <v>13</v>
      </c>
      <c r="C15" s="13" t="s">
        <v>11</v>
      </c>
      <c r="D15" s="2">
        <v>67.900000000000006</v>
      </c>
    </row>
    <row r="16" spans="1:4" ht="30.95" customHeight="1" x14ac:dyDescent="0.25">
      <c r="A16" s="1">
        <f t="shared" si="0"/>
        <v>6</v>
      </c>
      <c r="B16" s="5" t="s">
        <v>14</v>
      </c>
      <c r="C16" s="13" t="s">
        <v>9</v>
      </c>
      <c r="D16" s="2">
        <v>572.42999999999995</v>
      </c>
    </row>
    <row r="17" spans="1:6" ht="31.5" customHeight="1" x14ac:dyDescent="0.25">
      <c r="A17" s="3" t="s">
        <v>79</v>
      </c>
      <c r="B17" s="16" t="s">
        <v>16</v>
      </c>
      <c r="C17" s="13" t="s">
        <v>9</v>
      </c>
      <c r="D17" s="2">
        <v>256.90199999999999</v>
      </c>
      <c r="F17" s="17">
        <f>D16-D17-D18</f>
        <v>0</v>
      </c>
    </row>
    <row r="18" spans="1:6" ht="31.5" customHeight="1" x14ac:dyDescent="0.25">
      <c r="A18" s="3" t="s">
        <v>80</v>
      </c>
      <c r="B18" s="16" t="s">
        <v>18</v>
      </c>
      <c r="C18" s="13" t="s">
        <v>9</v>
      </c>
      <c r="D18" s="2">
        <f>D16-D17</f>
        <v>315.52799999999996</v>
      </c>
    </row>
    <row r="19" spans="1:6" ht="31.5" customHeight="1" x14ac:dyDescent="0.25">
      <c r="A19" s="1">
        <f>A16+1</f>
        <v>7</v>
      </c>
      <c r="B19" s="14" t="s">
        <v>19</v>
      </c>
      <c r="C19" s="13" t="s">
        <v>20</v>
      </c>
      <c r="D19" s="15">
        <v>1</v>
      </c>
    </row>
    <row r="20" spans="1:6" ht="31.5" customHeight="1" x14ac:dyDescent="0.25">
      <c r="A20" s="1">
        <f>A19+1</f>
        <v>8</v>
      </c>
      <c r="B20" s="5" t="s">
        <v>21</v>
      </c>
      <c r="C20" s="13" t="s">
        <v>22</v>
      </c>
      <c r="D20" s="59">
        <v>98.2</v>
      </c>
    </row>
    <row r="21" spans="1:6" ht="31.5" customHeight="1" x14ac:dyDescent="0.25">
      <c r="A21" s="1">
        <f t="shared" ref="A21:A23" si="1">A20+1</f>
        <v>9</v>
      </c>
      <c r="B21" s="5" t="s">
        <v>23</v>
      </c>
      <c r="C21" s="13" t="s">
        <v>24</v>
      </c>
      <c r="D21" s="60">
        <v>2</v>
      </c>
    </row>
    <row r="22" spans="1:6" ht="31.5" customHeight="1" x14ac:dyDescent="0.25">
      <c r="A22" s="1">
        <f t="shared" si="1"/>
        <v>10</v>
      </c>
      <c r="B22" s="5" t="s">
        <v>25</v>
      </c>
      <c r="C22" s="13" t="s">
        <v>24</v>
      </c>
      <c r="D22" s="60">
        <v>6</v>
      </c>
    </row>
    <row r="23" spans="1:6" ht="31.5" customHeight="1" x14ac:dyDescent="0.25">
      <c r="A23" s="1">
        <f t="shared" si="1"/>
        <v>11</v>
      </c>
      <c r="B23" s="5" t="s">
        <v>26</v>
      </c>
      <c r="C23" s="13" t="s">
        <v>27</v>
      </c>
      <c r="D23" s="4">
        <v>54</v>
      </c>
    </row>
    <row r="24" spans="1:6" ht="35.25" customHeight="1" x14ac:dyDescent="0.25">
      <c r="A24" s="70" t="s">
        <v>28</v>
      </c>
      <c r="B24" s="71"/>
      <c r="C24" s="71"/>
      <c r="D24" s="72"/>
    </row>
    <row r="25" spans="1:6" ht="32.25" customHeight="1" x14ac:dyDescent="0.25">
      <c r="A25" s="1">
        <f>A23+1</f>
        <v>12</v>
      </c>
      <c r="B25" s="18" t="s">
        <v>29</v>
      </c>
      <c r="C25" s="19" t="s">
        <v>30</v>
      </c>
      <c r="D25" s="20">
        <v>10871.790139999999</v>
      </c>
    </row>
    <row r="26" spans="1:6" ht="33" customHeight="1" x14ac:dyDescent="0.25">
      <c r="A26" s="1">
        <f>A25+1</f>
        <v>13</v>
      </c>
      <c r="B26" s="5" t="s">
        <v>31</v>
      </c>
      <c r="C26" s="19" t="s">
        <v>30</v>
      </c>
      <c r="D26" s="20">
        <v>22480.386849999999</v>
      </c>
    </row>
    <row r="27" spans="1:6" ht="36.75" customHeight="1" x14ac:dyDescent="0.25">
      <c r="A27" s="1">
        <f>A26+1</f>
        <v>14</v>
      </c>
      <c r="B27" s="5" t="s">
        <v>32</v>
      </c>
      <c r="C27" s="19" t="s">
        <v>30</v>
      </c>
      <c r="D27" s="20">
        <f>D25-D26</f>
        <v>-11608.59671</v>
      </c>
      <c r="F27" s="21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90" zoomScaleSheetLayoutView="80" workbookViewId="0">
      <pane xSplit="2" ySplit="10" topLeftCell="C17" activePane="bottomRight" state="frozen"/>
      <selection activeCell="B27" sqref="B27"/>
      <selection pane="topRight" activeCell="B27" sqref="B27"/>
      <selection pane="bottomLeft" activeCell="B27" sqref="B27"/>
      <selection pane="bottomRight" activeCell="D25" sqref="D25"/>
    </sheetView>
  </sheetViews>
  <sheetFormatPr defaultRowHeight="12.75" x14ac:dyDescent="0.2"/>
  <cols>
    <col min="1" max="1" width="8.28515625" style="25" customWidth="1"/>
    <col min="2" max="2" width="60.28515625" style="25" customWidth="1"/>
    <col min="3" max="3" width="18.42578125" style="25" customWidth="1"/>
    <col min="4" max="4" width="30.7109375" style="25" customWidth="1"/>
    <col min="5" max="16384" width="9.140625" style="25"/>
  </cols>
  <sheetData>
    <row r="1" spans="1:3" ht="4.5" customHeight="1" x14ac:dyDescent="0.2">
      <c r="C1" s="26"/>
    </row>
    <row r="2" spans="1:3" ht="58.5" customHeight="1" x14ac:dyDescent="0.3">
      <c r="A2" s="73" t="s">
        <v>88</v>
      </c>
      <c r="B2" s="73"/>
      <c r="C2" s="73"/>
    </row>
    <row r="3" spans="1:3" ht="7.5" customHeight="1" x14ac:dyDescent="0.3">
      <c r="A3" s="27"/>
      <c r="B3" s="27"/>
      <c r="C3" s="27"/>
    </row>
    <row r="4" spans="1:3" ht="7.5" customHeight="1" x14ac:dyDescent="0.25">
      <c r="A4" s="28"/>
      <c r="B4" s="28"/>
      <c r="C4" s="29"/>
    </row>
    <row r="5" spans="1:3" s="49" customFormat="1" ht="20.25" customHeight="1" x14ac:dyDescent="0.3">
      <c r="A5" s="22" t="s">
        <v>2</v>
      </c>
      <c r="C5" s="50" t="s">
        <v>33</v>
      </c>
    </row>
    <row r="6" spans="1:3" ht="6.75" customHeight="1" x14ac:dyDescent="0.25">
      <c r="A6" s="28"/>
      <c r="B6" s="28"/>
      <c r="C6" s="29"/>
    </row>
    <row r="7" spans="1:3" ht="17.25" customHeight="1" x14ac:dyDescent="0.2">
      <c r="A7" s="74" t="s">
        <v>34</v>
      </c>
      <c r="B7" s="74" t="s">
        <v>4</v>
      </c>
      <c r="C7" s="77" t="s">
        <v>35</v>
      </c>
    </row>
    <row r="8" spans="1:3" ht="17.25" customHeight="1" x14ac:dyDescent="0.2">
      <c r="A8" s="75"/>
      <c r="B8" s="75"/>
      <c r="C8" s="77"/>
    </row>
    <row r="9" spans="1:3" ht="17.25" customHeight="1" x14ac:dyDescent="0.2">
      <c r="A9" s="76"/>
      <c r="B9" s="76"/>
      <c r="C9" s="77"/>
    </row>
    <row r="10" spans="1:3" ht="19.5" customHeight="1" x14ac:dyDescent="0.2">
      <c r="A10" s="30">
        <v>1</v>
      </c>
      <c r="B10" s="30">
        <v>2</v>
      </c>
      <c r="C10" s="30">
        <v>3</v>
      </c>
    </row>
    <row r="11" spans="1:3" ht="17.25" customHeight="1" x14ac:dyDescent="0.2">
      <c r="A11" s="30">
        <v>1</v>
      </c>
      <c r="B11" s="14" t="s">
        <v>81</v>
      </c>
      <c r="C11" s="62">
        <v>0</v>
      </c>
    </row>
    <row r="12" spans="1:3" ht="18.75" customHeight="1" x14ac:dyDescent="0.2">
      <c r="A12" s="31" t="s">
        <v>41</v>
      </c>
      <c r="B12" s="14" t="s">
        <v>36</v>
      </c>
      <c r="C12" s="32">
        <v>9395.43</v>
      </c>
    </row>
    <row r="13" spans="1:3" ht="18" customHeight="1" x14ac:dyDescent="0.2">
      <c r="A13" s="31" t="s">
        <v>76</v>
      </c>
      <c r="B13" s="33" t="s">
        <v>38</v>
      </c>
      <c r="C13" s="32">
        <v>2666.71</v>
      </c>
    </row>
    <row r="14" spans="1:3" ht="18" customHeight="1" x14ac:dyDescent="0.2">
      <c r="A14" s="31" t="s">
        <v>77</v>
      </c>
      <c r="B14" s="33" t="s">
        <v>40</v>
      </c>
      <c r="C14" s="34">
        <f>IF(C13=0,,C12/C13)</f>
        <v>3.5232289975287903</v>
      </c>
    </row>
    <row r="15" spans="1:3" ht="18" customHeight="1" x14ac:dyDescent="0.2">
      <c r="A15" s="31" t="s">
        <v>43</v>
      </c>
      <c r="B15" s="14" t="s">
        <v>42</v>
      </c>
      <c r="C15" s="32">
        <v>106.27</v>
      </c>
    </row>
    <row r="16" spans="1:3" s="38" customFormat="1" ht="31.5" x14ac:dyDescent="0.2">
      <c r="A16" s="35" t="s">
        <v>47</v>
      </c>
      <c r="B16" s="36" t="s">
        <v>44</v>
      </c>
      <c r="C16" s="37">
        <f>SUM(C17:C18)</f>
        <v>12373.43</v>
      </c>
    </row>
    <row r="17" spans="1:5" ht="18" customHeight="1" x14ac:dyDescent="0.2">
      <c r="A17" s="31" t="s">
        <v>49</v>
      </c>
      <c r="B17" s="39" t="s">
        <v>45</v>
      </c>
      <c r="C17" s="32">
        <v>9519.32</v>
      </c>
    </row>
    <row r="18" spans="1:5" ht="18" customHeight="1" x14ac:dyDescent="0.2">
      <c r="A18" s="31" t="s">
        <v>51</v>
      </c>
      <c r="B18" s="39" t="s">
        <v>46</v>
      </c>
      <c r="C18" s="32">
        <v>2854.11</v>
      </c>
    </row>
    <row r="19" spans="1:5" s="38" customFormat="1" ht="18" customHeight="1" x14ac:dyDescent="0.2">
      <c r="A19" s="40" t="s">
        <v>53</v>
      </c>
      <c r="B19" s="41" t="s">
        <v>48</v>
      </c>
      <c r="C19" s="37">
        <f>SUM(C20:C21)</f>
        <v>138.38999999999999</v>
      </c>
    </row>
    <row r="20" spans="1:5" ht="18" customHeight="1" x14ac:dyDescent="0.2">
      <c r="A20" s="31" t="s">
        <v>15</v>
      </c>
      <c r="B20" s="39" t="s">
        <v>50</v>
      </c>
      <c r="C20" s="32">
        <v>29.15</v>
      </c>
    </row>
    <row r="21" spans="1:5" ht="18" customHeight="1" x14ac:dyDescent="0.2">
      <c r="A21" s="31" t="s">
        <v>17</v>
      </c>
      <c r="B21" s="39" t="s">
        <v>52</v>
      </c>
      <c r="C21" s="32">
        <v>109.24</v>
      </c>
    </row>
    <row r="22" spans="1:5" ht="18" customHeight="1" x14ac:dyDescent="0.2">
      <c r="A22" s="31" t="s">
        <v>55</v>
      </c>
      <c r="B22" s="42" t="s">
        <v>54</v>
      </c>
      <c r="C22" s="32">
        <v>1933.1220000000001</v>
      </c>
    </row>
    <row r="23" spans="1:5" ht="72.75" customHeight="1" x14ac:dyDescent="0.2">
      <c r="A23" s="31"/>
      <c r="B23" s="42" t="s">
        <v>85</v>
      </c>
      <c r="C23" s="32">
        <v>0</v>
      </c>
      <c r="D23" s="65"/>
      <c r="E23" s="64"/>
    </row>
    <row r="24" spans="1:5" ht="15.75" x14ac:dyDescent="0.2">
      <c r="A24" s="31" t="s">
        <v>56</v>
      </c>
      <c r="B24" s="42" t="s">
        <v>91</v>
      </c>
      <c r="C24" s="32">
        <v>7136.33</v>
      </c>
    </row>
    <row r="25" spans="1:5" ht="31.5" x14ac:dyDescent="0.2">
      <c r="A25" s="31" t="s">
        <v>58</v>
      </c>
      <c r="B25" s="42" t="s">
        <v>57</v>
      </c>
      <c r="C25" s="32">
        <f>C24+C26-C12-C15-C16-C19-C22</f>
        <v>5574.6880000000001</v>
      </c>
    </row>
    <row r="26" spans="1:5" s="38" customFormat="1" ht="20.25" customHeight="1" x14ac:dyDescent="0.2">
      <c r="A26" s="40" t="s">
        <v>82</v>
      </c>
      <c r="B26" s="41" t="s">
        <v>59</v>
      </c>
      <c r="C26" s="37">
        <v>22385</v>
      </c>
      <c r="D26" s="43"/>
    </row>
    <row r="27" spans="1:5" s="47" customFormat="1" ht="12" customHeight="1" x14ac:dyDescent="0.2">
      <c r="A27" s="44"/>
      <c r="B27" s="45"/>
      <c r="C27" s="46"/>
    </row>
    <row r="28" spans="1:5" ht="15.75" customHeight="1" x14ac:dyDescent="0.25">
      <c r="A28" s="48"/>
      <c r="B28" s="48"/>
      <c r="C28" s="48"/>
    </row>
    <row r="29" spans="1:5" x14ac:dyDescent="0.2">
      <c r="A29" s="25" t="s">
        <v>60</v>
      </c>
    </row>
    <row r="31" spans="1:5" ht="15.75" customHeight="1" x14ac:dyDescent="0.2"/>
    <row r="32" spans="1:5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D20" activePane="bottomRight" state="frozen"/>
      <selection activeCell="B27" sqref="B27"/>
      <selection pane="topRight" activeCell="B27" sqref="B27"/>
      <selection pane="bottomLeft" activeCell="B27" sqref="B27"/>
      <selection pane="bottomRight" activeCell="F12" sqref="F12"/>
    </sheetView>
  </sheetViews>
  <sheetFormatPr defaultRowHeight="33.950000000000003" customHeight="1" x14ac:dyDescent="0.25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6.75" customHeight="1" x14ac:dyDescent="0.25">
      <c r="D1" s="8"/>
    </row>
    <row r="2" spans="1:4" ht="27.75" customHeight="1" x14ac:dyDescent="0.25">
      <c r="A2" s="67" t="s">
        <v>0</v>
      </c>
      <c r="B2" s="67"/>
      <c r="C2" s="67"/>
      <c r="D2" s="67"/>
    </row>
    <row r="3" spans="1:4" ht="27.75" customHeight="1" x14ac:dyDescent="0.25">
      <c r="A3" s="68" t="s">
        <v>61</v>
      </c>
      <c r="B3" s="68"/>
      <c r="C3" s="68"/>
      <c r="D3" s="68"/>
    </row>
    <row r="4" spans="1:4" ht="27.75" customHeight="1" x14ac:dyDescent="0.25">
      <c r="A4" s="68" t="s">
        <v>86</v>
      </c>
      <c r="B4" s="68"/>
      <c r="C4" s="68"/>
      <c r="D4" s="68"/>
    </row>
    <row r="5" spans="1:4" ht="6.75" customHeight="1" x14ac:dyDescent="0.25">
      <c r="A5" s="9"/>
      <c r="B5" s="9"/>
      <c r="C5" s="9"/>
      <c r="D5" s="9"/>
    </row>
    <row r="6" spans="1:4" s="24" customFormat="1" ht="27" customHeight="1" x14ac:dyDescent="0.3">
      <c r="A6" s="22" t="s">
        <v>2</v>
      </c>
      <c r="B6" s="23"/>
      <c r="C6" s="23"/>
      <c r="D6" s="23"/>
    </row>
    <row r="7" spans="1:4" ht="6.75" customHeight="1" x14ac:dyDescent="0.25">
      <c r="A7" s="10"/>
      <c r="B7" s="10"/>
      <c r="C7" s="10"/>
      <c r="D7" s="10"/>
    </row>
    <row r="8" spans="1:4" ht="66" customHeight="1" x14ac:dyDescent="0.25">
      <c r="A8" s="11" t="s">
        <v>3</v>
      </c>
      <c r="B8" s="11" t="s">
        <v>4</v>
      </c>
      <c r="C8" s="11" t="s">
        <v>5</v>
      </c>
      <c r="D8" s="63" t="s">
        <v>87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35.25" customHeight="1" x14ac:dyDescent="0.25">
      <c r="A10" s="69" t="s">
        <v>6</v>
      </c>
      <c r="B10" s="69"/>
      <c r="C10" s="69"/>
      <c r="D10" s="69"/>
    </row>
    <row r="11" spans="1:4" ht="31.5" customHeight="1" x14ac:dyDescent="0.25">
      <c r="A11" s="3" t="s">
        <v>7</v>
      </c>
      <c r="B11" s="5" t="s">
        <v>62</v>
      </c>
      <c r="C11" s="13" t="s">
        <v>9</v>
      </c>
      <c r="D11" s="2">
        <v>603.59500000000003</v>
      </c>
    </row>
    <row r="12" spans="1:4" ht="30.95" customHeight="1" x14ac:dyDescent="0.25">
      <c r="A12" s="1">
        <f>A11+1</f>
        <v>2</v>
      </c>
      <c r="B12" s="5" t="s">
        <v>63</v>
      </c>
      <c r="C12" s="13" t="s">
        <v>9</v>
      </c>
      <c r="D12" s="2">
        <v>572.23299999999995</v>
      </c>
    </row>
    <row r="13" spans="1:4" ht="30.95" customHeight="1" x14ac:dyDescent="0.25">
      <c r="A13" s="1">
        <f t="shared" ref="A13" si="0">A12+1</f>
        <v>3</v>
      </c>
      <c r="B13" s="5" t="s">
        <v>83</v>
      </c>
      <c r="C13" s="13" t="s">
        <v>9</v>
      </c>
      <c r="D13" s="59">
        <v>0</v>
      </c>
    </row>
    <row r="14" spans="1:4" ht="30.95" customHeight="1" x14ac:dyDescent="0.25">
      <c r="A14" s="1">
        <v>4</v>
      </c>
      <c r="B14" s="5" t="s">
        <v>64</v>
      </c>
      <c r="C14" s="13" t="s">
        <v>9</v>
      </c>
      <c r="D14" s="60">
        <v>606</v>
      </c>
    </row>
    <row r="15" spans="1:4" ht="31.5" customHeight="1" x14ac:dyDescent="0.25">
      <c r="A15" s="1">
        <f t="shared" ref="A15:A18" si="1">A14+1</f>
        <v>5</v>
      </c>
      <c r="B15" s="5" t="s">
        <v>65</v>
      </c>
      <c r="C15" s="13" t="s">
        <v>22</v>
      </c>
      <c r="D15" s="59">
        <v>57.3</v>
      </c>
    </row>
    <row r="16" spans="1:4" ht="31.5" customHeight="1" x14ac:dyDescent="0.25">
      <c r="A16" s="1">
        <f t="shared" si="1"/>
        <v>6</v>
      </c>
      <c r="B16" s="5" t="s">
        <v>66</v>
      </c>
      <c r="C16" s="13" t="s">
        <v>24</v>
      </c>
      <c r="D16" s="60">
        <v>1</v>
      </c>
    </row>
    <row r="17" spans="1:6" ht="31.5" customHeight="1" x14ac:dyDescent="0.25">
      <c r="A17" s="1">
        <f t="shared" si="1"/>
        <v>7</v>
      </c>
      <c r="B17" s="5" t="s">
        <v>67</v>
      </c>
      <c r="C17" s="13" t="s">
        <v>24</v>
      </c>
      <c r="D17" s="60">
        <v>1</v>
      </c>
    </row>
    <row r="18" spans="1:6" ht="31.5" customHeight="1" x14ac:dyDescent="0.25">
      <c r="A18" s="1">
        <f t="shared" si="1"/>
        <v>8</v>
      </c>
      <c r="B18" s="5" t="s">
        <v>26</v>
      </c>
      <c r="C18" s="13" t="s">
        <v>27</v>
      </c>
      <c r="D18" s="4">
        <v>30</v>
      </c>
    </row>
    <row r="19" spans="1:6" ht="35.25" customHeight="1" x14ac:dyDescent="0.25">
      <c r="A19" s="70" t="s">
        <v>28</v>
      </c>
      <c r="B19" s="71"/>
      <c r="C19" s="71"/>
      <c r="D19" s="72"/>
    </row>
    <row r="20" spans="1:6" ht="32.25" customHeight="1" x14ac:dyDescent="0.25">
      <c r="A20" s="1">
        <f>A18+1</f>
        <v>9</v>
      </c>
      <c r="B20" s="18" t="s">
        <v>68</v>
      </c>
      <c r="C20" s="19" t="s">
        <v>30</v>
      </c>
      <c r="D20" s="20">
        <v>8862.0712999999996</v>
      </c>
    </row>
    <row r="21" spans="1:6" ht="33" customHeight="1" x14ac:dyDescent="0.25">
      <c r="A21" s="1">
        <f>A20+1</f>
        <v>10</v>
      </c>
      <c r="B21" s="5" t="s">
        <v>69</v>
      </c>
      <c r="C21" s="19" t="s">
        <v>30</v>
      </c>
      <c r="D21" s="20">
        <v>14281.205400000001</v>
      </c>
    </row>
    <row r="22" spans="1:6" ht="36.75" customHeight="1" x14ac:dyDescent="0.25">
      <c r="A22" s="1">
        <f>A21+1</f>
        <v>11</v>
      </c>
      <c r="B22" s="5" t="s">
        <v>70</v>
      </c>
      <c r="C22" s="19" t="s">
        <v>30</v>
      </c>
      <c r="D22" s="20">
        <f>D20-D21</f>
        <v>-5419.1341000000011</v>
      </c>
      <c r="F22" s="21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B27" sqref="B27"/>
      <selection pane="topRight" activeCell="B27" sqref="B27"/>
      <selection pane="bottomLeft" activeCell="B27" sqref="B27"/>
      <selection pane="bottomRight" activeCell="C23" sqref="C23"/>
    </sheetView>
  </sheetViews>
  <sheetFormatPr defaultRowHeight="12.75" x14ac:dyDescent="0.2"/>
  <cols>
    <col min="1" max="1" width="8.28515625" style="25" customWidth="1"/>
    <col min="2" max="2" width="60.28515625" style="25" customWidth="1"/>
    <col min="3" max="3" width="18.42578125" style="25" customWidth="1"/>
    <col min="4" max="4" width="27.42578125" style="25" customWidth="1"/>
    <col min="5" max="16384" width="9.140625" style="25"/>
  </cols>
  <sheetData>
    <row r="1" spans="1:3" ht="5.25" customHeight="1" x14ac:dyDescent="0.2">
      <c r="C1" s="26"/>
    </row>
    <row r="2" spans="1:3" ht="62.25" customHeight="1" x14ac:dyDescent="0.3">
      <c r="A2" s="73" t="s">
        <v>89</v>
      </c>
      <c r="B2" s="73"/>
      <c r="C2" s="73"/>
    </row>
    <row r="3" spans="1:3" ht="8.25" customHeight="1" x14ac:dyDescent="0.3">
      <c r="A3" s="27"/>
      <c r="B3" s="27"/>
      <c r="C3" s="27"/>
    </row>
    <row r="4" spans="1:3" ht="9" customHeight="1" x14ac:dyDescent="0.25">
      <c r="A4" s="28"/>
      <c r="B4" s="28"/>
      <c r="C4" s="29"/>
    </row>
    <row r="5" spans="1:3" s="49" customFormat="1" ht="20.25" customHeight="1" x14ac:dyDescent="0.3">
      <c r="A5" s="22" t="s">
        <v>2</v>
      </c>
      <c r="C5" s="50" t="s">
        <v>33</v>
      </c>
    </row>
    <row r="6" spans="1:3" ht="9.75" customHeight="1" x14ac:dyDescent="0.25">
      <c r="A6" s="28"/>
      <c r="B6" s="28"/>
      <c r="C6" s="29"/>
    </row>
    <row r="7" spans="1:3" ht="15.75" customHeight="1" x14ac:dyDescent="0.2">
      <c r="A7" s="74" t="s">
        <v>34</v>
      </c>
      <c r="B7" s="74" t="s">
        <v>4</v>
      </c>
      <c r="C7" s="77" t="s">
        <v>35</v>
      </c>
    </row>
    <row r="8" spans="1:3" ht="15.75" customHeight="1" x14ac:dyDescent="0.2">
      <c r="A8" s="75"/>
      <c r="B8" s="75"/>
      <c r="C8" s="77"/>
    </row>
    <row r="9" spans="1:3" ht="15.75" customHeight="1" x14ac:dyDescent="0.2">
      <c r="A9" s="76"/>
      <c r="B9" s="76"/>
      <c r="C9" s="77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31.5" customHeight="1" x14ac:dyDescent="0.2">
      <c r="A11" s="30">
        <v>1</v>
      </c>
      <c r="B11" s="14" t="s">
        <v>84</v>
      </c>
      <c r="C11" s="62">
        <v>0</v>
      </c>
    </row>
    <row r="12" spans="1:3" ht="18.75" customHeight="1" x14ac:dyDescent="0.2">
      <c r="A12" s="31" t="s">
        <v>41</v>
      </c>
      <c r="B12" s="14" t="s">
        <v>36</v>
      </c>
      <c r="C12" s="32">
        <v>2324.9299999999998</v>
      </c>
    </row>
    <row r="13" spans="1:3" ht="18" customHeight="1" x14ac:dyDescent="0.2">
      <c r="A13" s="31" t="s">
        <v>76</v>
      </c>
      <c r="B13" s="33" t="s">
        <v>38</v>
      </c>
      <c r="C13" s="32">
        <v>621.14499999999998</v>
      </c>
    </row>
    <row r="14" spans="1:3" ht="18" customHeight="1" x14ac:dyDescent="0.2">
      <c r="A14" s="31" t="s">
        <v>77</v>
      </c>
      <c r="B14" s="33" t="s">
        <v>40</v>
      </c>
      <c r="C14" s="34">
        <f>IF(C13=0,,C12/C13)</f>
        <v>3.7429746677506861</v>
      </c>
    </row>
    <row r="15" spans="1:3" ht="18" customHeight="1" x14ac:dyDescent="0.2">
      <c r="A15" s="31" t="s">
        <v>43</v>
      </c>
      <c r="B15" s="14" t="s">
        <v>42</v>
      </c>
      <c r="C15" s="32"/>
    </row>
    <row r="16" spans="1:3" s="38" customFormat="1" ht="31.5" x14ac:dyDescent="0.2">
      <c r="A16" s="35" t="s">
        <v>47</v>
      </c>
      <c r="B16" s="36" t="s">
        <v>44</v>
      </c>
      <c r="C16" s="37">
        <f>SUM(C17:C18)</f>
        <v>7167.75</v>
      </c>
    </row>
    <row r="17" spans="1:4" ht="18" customHeight="1" x14ac:dyDescent="0.2">
      <c r="A17" s="31" t="s">
        <v>49</v>
      </c>
      <c r="B17" s="39" t="s">
        <v>45</v>
      </c>
      <c r="C17" s="32">
        <v>5519.69</v>
      </c>
    </row>
    <row r="18" spans="1:4" ht="18" customHeight="1" x14ac:dyDescent="0.2">
      <c r="A18" s="31" t="s">
        <v>51</v>
      </c>
      <c r="B18" s="39" t="s">
        <v>46</v>
      </c>
      <c r="C18" s="32">
        <v>1648.06</v>
      </c>
    </row>
    <row r="19" spans="1:4" s="38" customFormat="1" ht="18" customHeight="1" x14ac:dyDescent="0.2">
      <c r="A19" s="40" t="s">
        <v>53</v>
      </c>
      <c r="B19" s="41" t="s">
        <v>48</v>
      </c>
      <c r="C19" s="37">
        <f>SUM(C20:C21)</f>
        <v>4.12</v>
      </c>
    </row>
    <row r="20" spans="1:4" ht="18" customHeight="1" x14ac:dyDescent="0.2">
      <c r="A20" s="31" t="s">
        <v>15</v>
      </c>
      <c r="B20" s="39" t="s">
        <v>50</v>
      </c>
      <c r="C20" s="32">
        <v>0</v>
      </c>
    </row>
    <row r="21" spans="1:4" ht="18" customHeight="1" x14ac:dyDescent="0.2">
      <c r="A21" s="31" t="s">
        <v>17</v>
      </c>
      <c r="B21" s="39" t="s">
        <v>52</v>
      </c>
      <c r="C21" s="32">
        <v>4.12</v>
      </c>
    </row>
    <row r="22" spans="1:4" ht="20.25" customHeight="1" x14ac:dyDescent="0.2">
      <c r="A22" s="31" t="s">
        <v>55</v>
      </c>
      <c r="B22" s="42" t="s">
        <v>54</v>
      </c>
      <c r="C22" s="32">
        <v>229.7</v>
      </c>
    </row>
    <row r="23" spans="1:4" ht="69" customHeight="1" x14ac:dyDescent="0.2">
      <c r="A23" s="31"/>
      <c r="B23" s="42" t="s">
        <v>85</v>
      </c>
      <c r="C23" s="32">
        <v>0</v>
      </c>
      <c r="D23" s="65"/>
    </row>
    <row r="24" spans="1:4" ht="21.75" customHeight="1" x14ac:dyDescent="0.2">
      <c r="A24" s="31" t="s">
        <v>56</v>
      </c>
      <c r="B24" s="42" t="s">
        <v>92</v>
      </c>
      <c r="C24" s="32">
        <v>-2366.6999999999998</v>
      </c>
    </row>
    <row r="25" spans="1:4" ht="31.5" x14ac:dyDescent="0.2">
      <c r="A25" s="31" t="s">
        <v>58</v>
      </c>
      <c r="B25" s="42" t="s">
        <v>57</v>
      </c>
      <c r="C25" s="32">
        <f>C24+C26-C12-C15-C16-C19-C22</f>
        <v>2148.0099999999984</v>
      </c>
    </row>
    <row r="26" spans="1:4" s="38" customFormat="1" ht="20.25" customHeight="1" x14ac:dyDescent="0.2">
      <c r="A26" s="40" t="s">
        <v>82</v>
      </c>
      <c r="B26" s="41" t="s">
        <v>59</v>
      </c>
      <c r="C26" s="37">
        <v>14241.21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5" t="s">
        <v>60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8"/>
    </row>
    <row r="34" spans="2:2" ht="15.75" customHeight="1" x14ac:dyDescent="0.25">
      <c r="B34" s="28"/>
    </row>
    <row r="35" spans="2:2" ht="15.75" customHeight="1" x14ac:dyDescent="0.25">
      <c r="B35" s="28"/>
    </row>
    <row r="36" spans="2:2" ht="15.75" customHeight="1" x14ac:dyDescent="0.25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D12" sqref="D12"/>
    </sheetView>
  </sheetViews>
  <sheetFormatPr defaultRowHeight="33.950000000000003" customHeight="1" x14ac:dyDescent="0.25"/>
  <cols>
    <col min="1" max="1" width="7.5703125" style="6" customWidth="1"/>
    <col min="2" max="2" width="84.5703125" style="6" customWidth="1"/>
    <col min="3" max="3" width="13.5703125" style="7" customWidth="1"/>
    <col min="4" max="4" width="20.5703125" style="6" customWidth="1"/>
    <col min="5" max="5" width="5.28515625" style="6" customWidth="1"/>
    <col min="6" max="6" width="16" style="6" customWidth="1"/>
    <col min="7" max="16384" width="9.140625" style="6"/>
  </cols>
  <sheetData>
    <row r="1" spans="1:6" ht="6.75" customHeight="1" x14ac:dyDescent="0.25">
      <c r="D1" s="8"/>
    </row>
    <row r="2" spans="1:6" ht="21" customHeight="1" x14ac:dyDescent="0.25">
      <c r="A2" s="67" t="s">
        <v>0</v>
      </c>
      <c r="B2" s="67"/>
      <c r="C2" s="67"/>
      <c r="D2" s="67"/>
    </row>
    <row r="3" spans="1:6" ht="21" customHeight="1" x14ac:dyDescent="0.25">
      <c r="A3" s="68" t="s">
        <v>71</v>
      </c>
      <c r="B3" s="68"/>
      <c r="C3" s="68"/>
      <c r="D3" s="68"/>
    </row>
    <row r="4" spans="1:6" ht="21" customHeight="1" x14ac:dyDescent="0.25">
      <c r="A4" s="68" t="s">
        <v>86</v>
      </c>
      <c r="B4" s="68"/>
      <c r="C4" s="68"/>
      <c r="D4" s="68"/>
    </row>
    <row r="5" spans="1:6" ht="6.75" customHeight="1" x14ac:dyDescent="0.25">
      <c r="A5" s="51"/>
      <c r="B5" s="51"/>
      <c r="C5" s="51"/>
      <c r="D5" s="51"/>
    </row>
    <row r="6" spans="1:6" s="24" customFormat="1" ht="23.25" customHeight="1" x14ac:dyDescent="0.3">
      <c r="A6" s="22" t="s">
        <v>2</v>
      </c>
      <c r="B6" s="23"/>
      <c r="C6" s="23"/>
      <c r="D6" s="23"/>
    </row>
    <row r="7" spans="1:6" ht="6" customHeight="1" x14ac:dyDescent="0.25">
      <c r="A7" s="10"/>
      <c r="B7" s="10"/>
      <c r="C7" s="10"/>
      <c r="D7" s="10"/>
    </row>
    <row r="8" spans="1:6" ht="48.75" customHeight="1" x14ac:dyDescent="0.25">
      <c r="A8" s="52" t="s">
        <v>3</v>
      </c>
      <c r="B8" s="52" t="s">
        <v>4</v>
      </c>
      <c r="C8" s="52" t="s">
        <v>5</v>
      </c>
      <c r="D8" s="63" t="s">
        <v>87</v>
      </c>
    </row>
    <row r="9" spans="1:6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6" ht="35.25" customHeight="1" x14ac:dyDescent="0.25">
      <c r="A10" s="69" t="s">
        <v>6</v>
      </c>
      <c r="B10" s="69"/>
      <c r="C10" s="69"/>
      <c r="D10" s="69"/>
    </row>
    <row r="11" spans="1:6" ht="30.95" customHeight="1" x14ac:dyDescent="0.25">
      <c r="A11" s="1">
        <v>1</v>
      </c>
      <c r="B11" s="5" t="s">
        <v>72</v>
      </c>
      <c r="C11" s="13" t="s">
        <v>9</v>
      </c>
      <c r="D11" s="57">
        <v>1.4115200000000001</v>
      </c>
    </row>
    <row r="12" spans="1:6" ht="31.5" customHeight="1" x14ac:dyDescent="0.25">
      <c r="A12" s="1">
        <v>2</v>
      </c>
      <c r="B12" s="5" t="s">
        <v>26</v>
      </c>
      <c r="C12" s="13" t="s">
        <v>27</v>
      </c>
      <c r="D12" s="57">
        <v>0.16</v>
      </c>
    </row>
    <row r="13" spans="1:6" ht="35.25" customHeight="1" x14ac:dyDescent="0.25">
      <c r="A13" s="70" t="s">
        <v>28</v>
      </c>
      <c r="B13" s="71"/>
      <c r="C13" s="71"/>
      <c r="D13" s="72"/>
    </row>
    <row r="14" spans="1:6" ht="32.25" customHeight="1" x14ac:dyDescent="0.25">
      <c r="A14" s="1">
        <f>A12+1</f>
        <v>3</v>
      </c>
      <c r="B14" s="18" t="s">
        <v>29</v>
      </c>
      <c r="C14" s="19" t="s">
        <v>30</v>
      </c>
      <c r="D14" s="20">
        <v>760.72711000000004</v>
      </c>
    </row>
    <row r="15" spans="1:6" ht="33" customHeight="1" x14ac:dyDescent="0.25">
      <c r="A15" s="1">
        <f>A14+1</f>
        <v>4</v>
      </c>
      <c r="B15" s="5" t="s">
        <v>31</v>
      </c>
      <c r="C15" s="19" t="s">
        <v>30</v>
      </c>
      <c r="D15" s="20">
        <v>381.08217999999994</v>
      </c>
    </row>
    <row r="16" spans="1:6" ht="36.75" customHeight="1" x14ac:dyDescent="0.25">
      <c r="A16" s="1">
        <f>A15+1</f>
        <v>5</v>
      </c>
      <c r="B16" s="5" t="s">
        <v>32</v>
      </c>
      <c r="C16" s="19" t="s">
        <v>30</v>
      </c>
      <c r="D16" s="20">
        <f>D14-D15</f>
        <v>379.6449300000001</v>
      </c>
      <c r="F16" s="21"/>
    </row>
  </sheetData>
  <mergeCells count="5">
    <mergeCell ref="A2:D2"/>
    <mergeCell ref="A3:D3"/>
    <mergeCell ref="A4:D4"/>
    <mergeCell ref="A10:D10"/>
    <mergeCell ref="A13:D13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="80" zoomScaleNormal="90" zoomScaleSheetLayoutView="80" workbookViewId="0">
      <pane xSplit="2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C18" sqref="C18"/>
    </sheetView>
  </sheetViews>
  <sheetFormatPr defaultRowHeight="12.75" x14ac:dyDescent="0.2"/>
  <cols>
    <col min="1" max="1" width="8.28515625" style="25" customWidth="1"/>
    <col min="2" max="2" width="60.2851562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4" ht="4.5" customHeight="1" x14ac:dyDescent="0.2">
      <c r="C1" s="26"/>
    </row>
    <row r="2" spans="1:4" ht="58.5" customHeight="1" x14ac:dyDescent="0.3">
      <c r="A2" s="73" t="s">
        <v>90</v>
      </c>
      <c r="B2" s="73"/>
      <c r="C2" s="73"/>
    </row>
    <row r="3" spans="1:4" ht="7.5" customHeight="1" x14ac:dyDescent="0.3">
      <c r="A3" s="53"/>
      <c r="B3" s="53"/>
      <c r="C3" s="53"/>
    </row>
    <row r="4" spans="1:4" ht="7.5" customHeight="1" x14ac:dyDescent="0.25">
      <c r="A4" s="28"/>
      <c r="B4" s="28"/>
      <c r="C4" s="29"/>
    </row>
    <row r="5" spans="1:4" s="49" customFormat="1" ht="20.25" customHeight="1" x14ac:dyDescent="0.3">
      <c r="A5" s="22" t="s">
        <v>2</v>
      </c>
      <c r="C5" s="50" t="s">
        <v>33</v>
      </c>
    </row>
    <row r="6" spans="1:4" ht="6.75" customHeight="1" x14ac:dyDescent="0.25">
      <c r="A6" s="28"/>
      <c r="B6" s="28"/>
      <c r="C6" s="29"/>
    </row>
    <row r="7" spans="1:4" ht="17.25" customHeight="1" x14ac:dyDescent="0.2">
      <c r="A7" s="74" t="s">
        <v>34</v>
      </c>
      <c r="B7" s="74" t="s">
        <v>4</v>
      </c>
      <c r="C7" s="77" t="s">
        <v>35</v>
      </c>
    </row>
    <row r="8" spans="1:4" ht="17.25" customHeight="1" x14ac:dyDescent="0.2">
      <c r="A8" s="75"/>
      <c r="B8" s="75"/>
      <c r="C8" s="77"/>
    </row>
    <row r="9" spans="1:4" ht="17.25" customHeight="1" x14ac:dyDescent="0.2">
      <c r="A9" s="76"/>
      <c r="B9" s="76"/>
      <c r="C9" s="77"/>
    </row>
    <row r="10" spans="1:4" ht="18.75" customHeight="1" x14ac:dyDescent="0.2">
      <c r="A10" s="30">
        <v>1</v>
      </c>
      <c r="B10" s="30">
        <v>2</v>
      </c>
      <c r="C10" s="30">
        <v>3</v>
      </c>
    </row>
    <row r="11" spans="1:4" ht="18" customHeight="1" x14ac:dyDescent="0.2">
      <c r="A11" s="40">
        <v>1</v>
      </c>
      <c r="B11" s="36" t="s">
        <v>73</v>
      </c>
      <c r="C11" s="54">
        <f>C12*C13</f>
        <v>0</v>
      </c>
    </row>
    <row r="12" spans="1:4" ht="18" customHeight="1" x14ac:dyDescent="0.2">
      <c r="A12" s="31" t="s">
        <v>37</v>
      </c>
      <c r="B12" s="33" t="s">
        <v>74</v>
      </c>
      <c r="C12" s="55"/>
    </row>
    <row r="13" spans="1:4" ht="18" customHeight="1" x14ac:dyDescent="0.2">
      <c r="A13" s="31" t="s">
        <v>39</v>
      </c>
      <c r="B13" s="33" t="s">
        <v>75</v>
      </c>
      <c r="C13" s="34"/>
      <c r="D13" s="66"/>
    </row>
    <row r="14" spans="1:4" s="38" customFormat="1" ht="35.25" customHeight="1" x14ac:dyDescent="0.2">
      <c r="A14" s="35" t="s">
        <v>41</v>
      </c>
      <c r="B14" s="36" t="s">
        <v>44</v>
      </c>
      <c r="C14" s="37">
        <f>SUM(C15:C16)</f>
        <v>24.96</v>
      </c>
    </row>
    <row r="15" spans="1:4" ht="18" customHeight="1" x14ac:dyDescent="0.2">
      <c r="A15" s="31" t="s">
        <v>76</v>
      </c>
      <c r="B15" s="39" t="s">
        <v>45</v>
      </c>
      <c r="C15" s="32">
        <v>19.2</v>
      </c>
      <c r="D15" s="58"/>
    </row>
    <row r="16" spans="1:4" ht="18" customHeight="1" x14ac:dyDescent="0.2">
      <c r="A16" s="31" t="s">
        <v>77</v>
      </c>
      <c r="B16" s="39" t="s">
        <v>46</v>
      </c>
      <c r="C16" s="32">
        <v>5.76</v>
      </c>
    </row>
    <row r="17" spans="1:4" ht="31.5" x14ac:dyDescent="0.2">
      <c r="A17" s="31" t="s">
        <v>43</v>
      </c>
      <c r="B17" s="42" t="s">
        <v>57</v>
      </c>
      <c r="C17" s="32">
        <f>C18-C11-C14</f>
        <v>356.04</v>
      </c>
    </row>
    <row r="18" spans="1:4" s="38" customFormat="1" ht="20.25" customHeight="1" x14ac:dyDescent="0.2">
      <c r="A18" s="40" t="s">
        <v>47</v>
      </c>
      <c r="B18" s="41" t="s">
        <v>59</v>
      </c>
      <c r="C18" s="37">
        <v>381</v>
      </c>
      <c r="D18" s="43"/>
    </row>
    <row r="19" spans="1:4" s="47" customFormat="1" ht="12" customHeight="1" x14ac:dyDescent="0.2">
      <c r="A19" s="44"/>
      <c r="B19" s="45"/>
      <c r="C19" s="46"/>
    </row>
    <row r="20" spans="1:4" ht="15.75" customHeight="1" x14ac:dyDescent="0.25">
      <c r="A20" s="48"/>
      <c r="B20" s="48"/>
      <c r="C20" s="56"/>
    </row>
    <row r="21" spans="1:4" x14ac:dyDescent="0.2">
      <c r="A21" s="25" t="s">
        <v>60</v>
      </c>
    </row>
    <row r="23" spans="1:4" ht="15.75" customHeight="1" x14ac:dyDescent="0.2"/>
    <row r="24" spans="1:4" ht="15.75" customHeight="1" x14ac:dyDescent="0.2"/>
    <row r="25" spans="1:4" ht="15.75" customHeight="1" x14ac:dyDescent="0.25">
      <c r="B25" s="28"/>
    </row>
    <row r="26" spans="1:4" ht="15.75" customHeight="1" x14ac:dyDescent="0.25">
      <c r="B26" s="28"/>
    </row>
    <row r="27" spans="1:4" ht="15.75" customHeight="1" x14ac:dyDescent="0.25">
      <c r="B27" s="28"/>
    </row>
    <row r="28" spans="1:4" ht="15.75" customHeight="1" x14ac:dyDescent="0.25">
      <c r="B28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показатели факт2012 НВС</vt:lpstr>
      <vt:lpstr>расходы факт2012 НВС</vt:lpstr>
      <vt:lpstr>'показатели факт2012 ВО'!Область_печати</vt:lpstr>
      <vt:lpstr>'показатели факт2012 ВС'!Область_печати</vt:lpstr>
      <vt:lpstr>'показатели факт2012 НВС'!Область_печати</vt:lpstr>
      <vt:lpstr>'расходы факт2012 ВО'!Область_печати</vt:lpstr>
      <vt:lpstr>'расходы факт2012 ВС'!Область_печати</vt:lpstr>
      <vt:lpstr>'расходы факт2012 НВС'!Область_печати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cp:lastPrinted>2013-04-29T05:18:44Z</cp:lastPrinted>
  <dcterms:created xsi:type="dcterms:W3CDTF">2010-11-09T05:38:33Z</dcterms:created>
  <dcterms:modified xsi:type="dcterms:W3CDTF">2013-04-29T05:20:14Z</dcterms:modified>
</cp:coreProperties>
</file>